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'0503723'!$I$291</definedName>
    <definedName name="ID_277869" localSheetId="0">'0503723'!$I$289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'0503723'!$D$298:$I$307</definedName>
    <definedName name="T_30200300711" localSheetId="0">'0503723'!$B$280:$L$286</definedName>
    <definedName name="TR_30200300701" localSheetId="0">'0503723'!$D$298:$I$307</definedName>
    <definedName name="TR_30200300711_2341439937" localSheetId="0">'0503723'!$B$280:$L$280</definedName>
    <definedName name="TR_30200300711_2341439939" localSheetId="0">'0503723'!$B$281:$L$281</definedName>
    <definedName name="TR_30200300711_2341439941" localSheetId="0">'0503723'!$B$282:$L$282</definedName>
    <definedName name="TR_30200300711_2341439944" localSheetId="0">'0503723'!$B$283:$L$283</definedName>
    <definedName name="TR_30200300711_2341439945" localSheetId="0">'0503723'!$B$284:$L$284</definedName>
    <definedName name="TR_30200300711_2341439948" localSheetId="0">'0503723'!$B$285:$L$285</definedName>
    <definedName name="TR_30200300711_2341439949" localSheetId="0">'0503723'!$B$286:$L$286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J238" s="1"/>
  <c r="J237" s="1"/>
  <c r="I248"/>
  <c r="J244"/>
  <c r="I244"/>
  <c r="J240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I114" s="1"/>
  <c r="J116"/>
  <c r="J114" s="1"/>
  <c r="J113" s="1"/>
  <c r="I116"/>
  <c r="J104"/>
  <c r="I104"/>
  <c r="J95"/>
  <c r="J91" s="1"/>
  <c r="I95"/>
  <c r="I91"/>
  <c r="J81"/>
  <c r="J76" s="1"/>
  <c r="J74" s="1"/>
  <c r="I81"/>
  <c r="I76"/>
  <c r="I74"/>
  <c r="J66"/>
  <c r="I66"/>
  <c r="J59"/>
  <c r="I59"/>
  <c r="J51"/>
  <c r="I51"/>
  <c r="J44"/>
  <c r="I44"/>
  <c r="J32"/>
  <c r="J17" s="1"/>
  <c r="J16" s="1"/>
  <c r="I32"/>
  <c r="J19"/>
  <c r="I19"/>
  <c r="I17" s="1"/>
  <c r="I16" s="1"/>
  <c r="I237" l="1"/>
  <c r="I113"/>
</calcChain>
</file>

<file path=xl/sharedStrings.xml><?xml version="1.0" encoding="utf-8"?>
<sst xmlns="http://schemas.openxmlformats.org/spreadsheetml/2006/main" count="780" uniqueCount="636">
  <si>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</si>
  <si>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</si>
  <si>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</si>
  <si>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</si>
  <si>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</si>
  <si>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</si>
  <si>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</si>
  <si>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</si>
  <si>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</si>
  <si>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</si>
  <si>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</si>
  <si>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</si>
  <si>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</si>
  <si>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</si>
  <si>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</si>
  <si>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</si>
  <si>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</si>
  <si>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</si>
  <si>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</si>
  <si>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</si>
  <si>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</si>
  <si>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сад№60 "Дубравушка" Старооскольского городского округа</t>
  </si>
  <si>
    <t xml:space="preserve">по ОКПО </t>
  </si>
  <si>
    <t>49381657</t>
  </si>
  <si>
    <t>VRO</t>
  </si>
  <si>
    <t>ExecutorPhone</t>
  </si>
  <si>
    <t>Обособленное подразделение</t>
  </si>
  <si>
    <t>3128151376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</si>
  <si>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</si>
  <si>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</si>
  <si>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</si>
  <si>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</si>
  <si>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</si>
  <si>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</si>
  <si>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</si>
  <si>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</si>
  <si>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</si>
  <si>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</si>
  <si>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</si>
  <si>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</si>
  <si>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</si>
  <si>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</si>
  <si>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</si>
  <si>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</si>
  <si>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</si>
  <si>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</si>
  <si>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</si>
  <si>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</si>
  <si>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</si>
  <si>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</si>
  <si>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</si>
  <si>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</si>
  <si>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</si>
  <si>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</si>
  <si>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</si>
  <si>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</si>
  <si>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</si>
  <si>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</si>
  <si>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</si>
  <si>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</si>
  <si>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</si>
  <si>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</si>
  <si>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</si>
  <si>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</si>
  <si>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</si>
  <si>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</si>
  <si>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</si>
  <si>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</si>
  <si>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</si>
  <si>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</si>
  <si>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</si>
  <si>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</si>
  <si>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</si>
  <si>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</si>
  <si>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</si>
  <si>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</si>
  <si>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</si>
  <si>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</si>
  <si>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</si>
  <si>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</si>
  <si>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</si>
  <si>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</si>
  <si>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</si>
  <si>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</si>
  <si>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</si>
  <si>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</si>
  <si>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</si>
  <si>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</si>
  <si>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</si>
  <si>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</si>
  <si>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</si>
  <si>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</si>
  <si>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</si>
  <si>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</si>
  <si>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</si>
  <si>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</si>
  <si>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</si>
  <si>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</si>
  <si>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</si>
  <si>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</si>
  <si>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</si>
  <si>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</si>
  <si>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</si>
  <si>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</si>
  <si>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</si>
  <si>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</si>
  <si>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</si>
  <si>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</si>
  <si>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</si>
  <si>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</si>
  <si>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</si>
  <si>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</si>
  <si>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</si>
  <si>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</si>
  <si>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</si>
  <si>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</si>
  <si>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</si>
  <si>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</si>
  <si>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</si>
  <si>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</si>
  <si>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</si>
  <si>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</si>
  <si>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</si>
  <si>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</si>
  <si>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</si>
  <si>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</si>
  <si>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</si>
  <si>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</si>
  <si>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</si>
  <si>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</si>
  <si>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</si>
  <si>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</si>
  <si>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</si>
  <si>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</si>
  <si>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</si>
  <si>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</si>
  <si>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</si>
  <si>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</si>
  <si>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</si>
  <si>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</si>
  <si>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</si>
  <si>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</si>
  <si>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</si>
  <si>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</si>
  <si>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</si>
  <si>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</si>
  <si>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</si>
  <si>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</si>
  <si>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</si>
  <si>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</si>
  <si>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</si>
  <si>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</si>
  <si>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</si>
  <si>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</si>
  <si>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</si>
  <si>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</si>
  <si>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</si>
  <si>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</si>
  <si>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</si>
  <si>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</si>
  <si>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</si>
  <si>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</si>
  <si>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</si>
  <si>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</si>
  <si>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</si>
  <si>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</si>
  <si>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</si>
  <si>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</si>
  <si>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</si>
  <si>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</si>
  <si>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</si>
  <si>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</si>
  <si>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</si>
  <si>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</si>
  <si>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</si>
  <si>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</si>
  <si>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</si>
  <si>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</si>
  <si>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</si>
  <si>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</si>
  <si>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</si>
  <si>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</si>
  <si>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</si>
  <si>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</si>
  <si>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</si>
  <si>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</si>
  <si>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</si>
  <si>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</si>
  <si>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</si>
  <si>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</si>
  <si>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</si>
  <si>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</si>
  <si>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</si>
  <si>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</si>
  <si>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</si>
  <si>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</si>
  <si>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</si>
  <si>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</si>
  <si>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</si>
  <si>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</si>
  <si>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</si>
  <si>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</si>
  <si>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</si>
  <si>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</si>
  <si>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</si>
  <si>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</si>
  <si>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</si>
  <si>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</si>
  <si>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</si>
  <si>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</si>
  <si>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</si>
  <si>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</si>
  <si>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</si>
  <si>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</si>
  <si>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</si>
  <si>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</si>
  <si>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</si>
  <si>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</si>
  <si>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</si>
  <si>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</si>
  <si>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</si>
  <si>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</si>
  <si>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</si>
  <si>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</si>
  <si>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</si>
  <si>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</si>
  <si>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</si>
  <si>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</si>
  <si>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</si>
  <si>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</si>
  <si>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</si>
  <si>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</si>
  <si>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</si>
  <si>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</si>
  <si>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</si>
  <si>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</si>
  <si>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</si>
  <si>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</si>
  <si>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</si>
  <si>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</si>
  <si>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</si>
  <si>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</si>
  <si>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</si>
  <si>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</si>
  <si>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</si>
  <si>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</si>
  <si>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</si>
  <si>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</si>
  <si>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</si>
  <si>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</si>
  <si>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</si>
  <si>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</si>
  <si>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</si>
  <si>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</si>
  <si>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</si>
  <si>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</si>
  <si>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</si>
  <si>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</si>
  <si>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</si>
  <si>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</si>
  <si>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</si>
  <si>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</si>
  <si>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</si>
  <si>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</si>
  <si>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</si>
  <si>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</si>
  <si>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</si>
  <si>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</si>
  <si>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</si>
  <si>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</si>
  <si>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</si>
  <si>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</si>
  <si>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</si>
  <si>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</si>
  <si>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</si>
  <si>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</si>
  <si>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</si>
  <si>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</si>
  <si>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</si>
  <si>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</si>
  <si>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</si>
  <si>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</si>
  <si>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</si>
  <si>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</si>
  <si>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</si>
  <si>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</si>
  <si>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</si>
  <si>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</si>
  <si>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</si>
  <si>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</si>
  <si>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</si>
  <si>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</si>
  <si>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</si>
  <si>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</si>
  <si>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</si>
  <si>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</si>
  <si>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</si>
  <si>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</si>
  <si>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</si>
  <si>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</si>
  <si>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</si>
  <si>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</si>
  <si>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</si>
  <si>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</si>
  <si>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</si>
  <si>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</si>
  <si>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</si>
  <si>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</si>
  <si>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</si>
  <si>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</si>
  <si>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</si>
  <si>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</si>
  <si>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</si>
  <si>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</si>
  <si>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</si>
  <si>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</si>
  <si>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</si>
  <si>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</si>
  <si>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</si>
  <si>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</si>
  <si>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</si>
  <si>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</si>
  <si>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</si>
  <si>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</si>
  <si>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</si>
  <si>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</si>
  <si>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</si>
  <si>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</si>
  <si>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</si>
  <si>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</si>
  <si>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</si>
  <si>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</si>
  <si>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</si>
  <si>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</si>
  <si>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</si>
  <si>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</si>
  <si>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</si>
  <si>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</si>
  <si>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</si>
  <si>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</si>
  <si>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</si>
  <si>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</si>
  <si>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</si>
  <si>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</si>
  <si>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</si>
  <si>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</si>
  <si>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</si>
  <si>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</si>
  <si>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</si>
  <si>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</si>
  <si>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</si>
  <si>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</si>
  <si>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</si>
  <si>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</si>
  <si>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</si>
  <si>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</si>
  <si>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</si>
  <si>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</si>
  <si>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</si>
  <si>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</si>
  <si>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</si>
  <si>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</si>
  <si>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</si>
  <si>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</si>
  <si>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</si>
  <si>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</si>
  <si>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</si>
  <si>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</si>
  <si>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</si>
  <si>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</si>
  <si>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</si>
  <si>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</si>
  <si>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</si>
  <si>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</si>
  <si>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</si>
  <si>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</si>
  <si>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</si>
  <si>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</si>
  <si>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</si>
  <si>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</si>
  <si>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</si>
  <si>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</si>
  <si>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</si>
  <si>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</si>
  <si>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</si>
  <si>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</si>
  <si>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</si>
  <si>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</si>
  <si>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</si>
  <si>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</si>
  <si>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</si>
  <si>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</si>
  <si>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</si>
  <si>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</si>
  <si>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</si>
  <si>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</si>
  <si>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</si>
  <si>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</si>
  <si>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</si>
  <si>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</si>
  <si>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</si>
  <si>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</si>
  <si>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</si>
  <si>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</si>
  <si>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</si>
  <si>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</si>
  <si>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</si>
  <si>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</si>
  <si>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</si>
  <si>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</si>
  <si>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</si>
  <si>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</si>
  <si>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</si>
  <si>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</si>
  <si>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</si>
  <si>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</si>
  <si>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</si>
  <si>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</si>
  <si>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</si>
  <si>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</si>
  <si>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</si>
  <si>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</si>
  <si>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</si>
  <si>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</si>
  <si>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</si>
  <si>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</si>
  <si>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</si>
  <si>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</si>
  <si>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</si>
  <si>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</si>
  <si>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</si>
  <si>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</si>
  <si>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</si>
  <si>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</si>
  <si>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</si>
  <si>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</si>
  <si>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</si>
  <si>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</si>
  <si>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</si>
  <si>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</si>
  <si>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</si>
  <si>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</si>
  <si>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</si>
  <si>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</si>
  <si>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</si>
  <si>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</si>
  <si>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</si>
  <si>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</si>
  <si>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</si>
  <si>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</si>
  <si>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</si>
  <si>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</si>
  <si>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</si>
  <si>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</si>
  <si>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</si>
  <si>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</si>
  <si>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</si>
  <si>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</si>
  <si>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</si>
  <si>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</si>
  <si>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</si>
  <si>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</si>
  <si>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</si>
  <si>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</si>
  <si>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</si>
  <si>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</si>
  <si>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</si>
  <si>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</si>
  <si>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</si>
  <si>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</si>
  <si>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</si>
  <si>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</si>
  <si>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</si>
  <si>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</si>
  <si>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</si>
  <si>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</si>
  <si>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</si>
  <si>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</si>
  <si>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</si>
  <si>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</si>
  <si>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</si>
  <si>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</si>
  <si>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</si>
  <si>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</si>
  <si>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</si>
  <si>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</si>
  <si>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</si>
  <si>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</si>
  <si>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</si>
  <si>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</si>
  <si>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</si>
  <si>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</si>
  <si>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</si>
  <si>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</si>
  <si>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</si>
  <si>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</si>
  <si>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</si>
  <si>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</si>
  <si>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</si>
  <si>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</si>
  <si>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</si>
  <si>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</si>
  <si>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</si>
  <si>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</si>
  <si>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</si>
  <si>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</si>
  <si>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</si>
  <si>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</si>
  <si>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</si>
  <si>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</si>
  <si>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</si>
  <si>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</si>
  <si>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</si>
  <si>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</si>
  <si>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</si>
  <si>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</si>
  <si>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</si>
  <si>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</si>
  <si>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</si>
  <si>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</si>
  <si>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</si>
  <si>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</si>
  <si>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</si>
  <si>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</si>
  <si>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</si>
  <si>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</si>
  <si>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</si>
  <si>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</si>
  <si>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</si>
  <si>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</si>
  <si>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</si>
  <si>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</si>
  <si>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</si>
  <si>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</si>
  <si>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</si>
  <si>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</si>
  <si>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</si>
  <si>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</si>
  <si>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</si>
  <si>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</si>
  <si>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</si>
  <si>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</si>
  <si>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</si>
  <si>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</si>
  <si>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</si>
  <si>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</si>
  <si>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</si>
  <si>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</si>
  <si>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</si>
  <si>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</si>
  <si>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</si>
  <si>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</si>
  <si>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</si>
  <si>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</si>
  <si>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</si>
  <si>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</si>
  <si>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</si>
  <si>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</si>
  <si>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</si>
  <si>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</si>
  <si>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</si>
  <si>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</si>
  <si>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</si>
  <si>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</si>
  <si>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</si>
  <si>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</si>
  <si>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</si>
  <si>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</si>
  <si>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</si>
  <si>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</si>
  <si>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</si>
  <si>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</si>
  <si>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</si>
  <si>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</si>
  <si>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</si>
  <si>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</si>
  <si>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</si>
  <si>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</si>
  <si>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</si>
  <si>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</si>
  <si>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</si>
  <si>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</si>
  <si>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</si>
  <si>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</si>
  <si>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</si>
  <si>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</si>
  <si>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</si>
  <si>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</si>
  <si>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</si>
  <si>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</si>
  <si>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</si>
  <si>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</si>
  <si>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</si>
  <si>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</si>
  <si>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</si>
  <si>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</si>
  <si>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</si>
  <si>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</si>
  <si>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</si>
  <si>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</si>
  <si>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</si>
  <si>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</si>
  <si>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</si>
  <si>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</si>
  <si>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</si>
  <si>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</si>
  <si>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</si>
  <si>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</si>
  <si>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</si>
  <si>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</si>
  <si>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</si>
  <si>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</si>
  <si>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</si>
  <si>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</si>
  <si>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</si>
  <si>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</si>
  <si>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</si>
  <si>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</si>
  <si>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</si>
  <si>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</si>
  <si>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Кононенко Т.А.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</si>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</sst>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6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8" xfId="1" applyNumberFormat="1" applyFont="1" applyFill="1" applyBorder="1" applyAlignment="1">
      <alignment horizontal="left" wrapText="1"/>
    </xf>
    <xf numFmtId="49" fontId="6" fillId="0" borderId="19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>
      <alignment horizontal="right"/>
    </xf>
    <xf numFmtId="164" fontId="6" fillId="0" borderId="21" xfId="1" applyNumberFormat="1" applyFont="1" applyFill="1" applyBorder="1" applyAlignment="1">
      <alignment horizontal="right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left" wrapText="1" indent="1"/>
    </xf>
    <xf numFmtId="49" fontId="6" fillId="0" borderId="24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6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2" xfId="1" applyNumberFormat="1" applyFont="1" applyFill="1" applyBorder="1" applyAlignment="1">
      <alignment horizontal="left" wrapText="1" indent="2"/>
    </xf>
    <xf numFmtId="49" fontId="11" fillId="0" borderId="23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8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8" xfId="1" applyNumberFormat="1" applyFont="1" applyFill="1" applyBorder="1" applyAlignment="1">
      <alignment horizontal="left" wrapText="1" indent="1"/>
    </xf>
    <xf numFmtId="164" fontId="6" fillId="0" borderId="18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3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10" fillId="0" borderId="4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2" xfId="1" applyNumberFormat="1" applyFont="1" applyFill="1" applyBorder="1" applyAlignment="1">
      <alignment horizontal="left" indent="2"/>
    </xf>
    <xf numFmtId="49" fontId="11" fillId="0" borderId="23" xfId="1" applyNumberFormat="1" applyFont="1" applyFill="1" applyBorder="1" applyAlignment="1">
      <alignment horizontal="left" indent="2"/>
    </xf>
    <xf numFmtId="49" fontId="6" fillId="0" borderId="22" xfId="1" applyNumberFormat="1" applyFont="1" applyFill="1" applyBorder="1" applyAlignment="1">
      <alignment horizontal="left" indent="4"/>
    </xf>
    <xf numFmtId="49" fontId="6" fillId="0" borderId="23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8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8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23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8" xfId="1" applyNumberFormat="1" applyFont="1" applyFill="1" applyBorder="1" applyAlignment="1">
      <alignment horizontal="left" wrapText="1" indent="4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23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20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right"/>
    </xf>
    <xf numFmtId="49" fontId="6" fillId="0" borderId="20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1" xfId="1" applyNumberFormat="1" applyFont="1" applyFill="1" applyBorder="1" applyAlignment="1" applyProtection="1">
      <alignment horizontal="right"/>
    </xf>
    <xf numFmtId="164" fontId="6" fillId="0" borderId="23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8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6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8" xfId="1" applyNumberFormat="1" applyFont="1" applyFill="1" applyBorder="1" applyAlignment="1" applyProtection="1">
      <alignment horizontal="right"/>
    </xf>
    <xf numFmtId="49" fontId="6" fillId="0" borderId="22" xfId="1" applyNumberFormat="1" applyFont="1" applyFill="1" applyBorder="1" applyAlignment="1">
      <alignment horizontal="center"/>
    </xf>
    <xf numFmtId="49" fontId="6" fillId="0" borderId="23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2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5" xfId="1" applyNumberFormat="1" applyFont="1" applyFill="1" applyBorder="1" applyAlignment="1">
      <alignment horizontal="center" vertical="center" wrapText="1"/>
    </xf>
    <xf numFmtId="49" fontId="9" fillId="0" borderId="22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14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left" wrapText="1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6" fillId="0" borderId="20" xfId="1" applyNumberFormat="1" applyFont="1" applyFill="1" applyBorder="1" applyAlignment="1" applyProtection="1">
      <alignment horizontal="center"/>
      <protection locked="0"/>
    </xf>
    <xf numFmtId="49" fontId="7" fillId="0" borderId="20" xfId="1" applyNumberFormat="1" applyFont="1" applyFill="1" applyBorder="1" applyAlignment="1" applyProtection="1">
      <alignment horizontal="center"/>
      <protection locked="0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23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2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295</xdr:row>
      <xdr:rowOff>47625</xdr:rowOff>
    </xdr:from>
    <xdr:to>
      <xdr:col>5</xdr:col>
      <xdr:colOff>819150</xdr:colOff>
      <xdr:row>295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41032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8"/>
  <sheetViews>
    <sheetView tabSelected="1" topLeftCell="A271" zoomScaleNormal="100" workbookViewId="0">
      <selection activeCell="B273" sqref="B273:F273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3999155.8600000003</v>
      </c>
      <c r="J16" s="59">
        <f>J17+J74+J104</f>
        <v>780070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3999155.8600000003</v>
      </c>
      <c r="J17" s="65">
        <f>J19+J32+J44+J51+J59+J66</f>
        <v>780070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1362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>
        <v>1362</v>
      </c>
      <c r="J21" s="1"/>
      <c r="K21" s="43"/>
    </row>
    <row r="22" spans="2:1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3997793.8600000003</v>
      </c>
      <c r="J32" s="92">
        <f>J34+J35+J39+J40+J41+J42+J43</f>
        <v>780070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2.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>
        <v>3997663.18</v>
      </c>
      <c r="J35" s="5">
        <v>780070</v>
      </c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>
        <v>130.68</v>
      </c>
      <c r="J41" s="2"/>
      <c r="K41" s="43"/>
    </row>
    <row r="42" spans="2:1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0</v>
      </c>
      <c r="J51" s="65">
        <f>J53+J54+J55+J56+J57+J58</f>
        <v>0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2.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/>
      <c r="J53" s="1"/>
      <c r="K53" s="43"/>
    </row>
    <row r="54" spans="2:11" ht="15" customHeight="1">
      <c r="B54" s="82" t="s">
        <v>154</v>
      </c>
      <c r="C54" s="82"/>
      <c r="D54" s="82"/>
      <c r="E54" s="82"/>
      <c r="F54" s="82"/>
      <c r="G54" s="62" t="s">
        <v>155</v>
      </c>
      <c r="H54" s="63" t="s">
        <v>156</v>
      </c>
      <c r="I54" s="10"/>
      <c r="J54" s="1"/>
      <c r="K54" s="43"/>
    </row>
    <row r="55" spans="2:11" ht="22.5" customHeight="1">
      <c r="B55" s="82" t="s">
        <v>157</v>
      </c>
      <c r="C55" s="82"/>
      <c r="D55" s="82"/>
      <c r="E55" s="82"/>
      <c r="F55" s="82"/>
      <c r="G55" s="62" t="s">
        <v>158</v>
      </c>
      <c r="H55" s="63" t="s">
        <v>159</v>
      </c>
      <c r="I55" s="10"/>
      <c r="J55" s="1"/>
      <c r="K55" s="43"/>
    </row>
    <row r="56" spans="2:11" ht="22.5" customHeight="1">
      <c r="B56" s="82" t="s">
        <v>160</v>
      </c>
      <c r="C56" s="82"/>
      <c r="D56" s="82"/>
      <c r="E56" s="82"/>
      <c r="F56" s="82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2" t="s">
        <v>163</v>
      </c>
      <c r="C57" s="82"/>
      <c r="D57" s="82"/>
      <c r="E57" s="82"/>
      <c r="F57" s="82"/>
      <c r="G57" s="62" t="s">
        <v>164</v>
      </c>
      <c r="H57" s="63" t="s">
        <v>165</v>
      </c>
      <c r="I57" s="10"/>
      <c r="J57" s="1"/>
      <c r="K57" s="43"/>
    </row>
    <row r="58" spans="2:11" ht="22.5" customHeight="1">
      <c r="B58" s="82" t="s">
        <v>166</v>
      </c>
      <c r="C58" s="82"/>
      <c r="D58" s="82"/>
      <c r="E58" s="82"/>
      <c r="F58" s="82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2.5" customHeight="1">
      <c r="B61" s="82" t="s">
        <v>172</v>
      </c>
      <c r="C61" s="82"/>
      <c r="D61" s="82"/>
      <c r="E61" s="82"/>
      <c r="F61" s="82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2" t="s">
        <v>175</v>
      </c>
      <c r="C62" s="82"/>
      <c r="D62" s="82"/>
      <c r="E62" s="82"/>
      <c r="F62" s="82"/>
      <c r="G62" s="74" t="s">
        <v>176</v>
      </c>
      <c r="H62" s="75" t="s">
        <v>177</v>
      </c>
      <c r="I62" s="8"/>
      <c r="J62" s="1"/>
      <c r="K62" s="43"/>
    </row>
    <row r="63" spans="2:11" ht="22.5" customHeight="1">
      <c r="B63" s="82" t="s">
        <v>178</v>
      </c>
      <c r="C63" s="82"/>
      <c r="D63" s="82"/>
      <c r="E63" s="82"/>
      <c r="F63" s="82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2" t="s">
        <v>181</v>
      </c>
      <c r="C64" s="82"/>
      <c r="D64" s="82"/>
      <c r="E64" s="82"/>
      <c r="F64" s="82"/>
      <c r="G64" s="74" t="s">
        <v>182</v>
      </c>
      <c r="H64" s="75" t="s">
        <v>183</v>
      </c>
      <c r="I64" s="8"/>
      <c r="J64" s="1"/>
      <c r="K64" s="43"/>
    </row>
    <row r="65" spans="2:11" ht="22.5" customHeight="1">
      <c r="B65" s="82" t="s">
        <v>184</v>
      </c>
      <c r="C65" s="82"/>
      <c r="D65" s="82"/>
      <c r="E65" s="82"/>
      <c r="F65" s="82"/>
      <c r="G65" s="74" t="s">
        <v>185</v>
      </c>
      <c r="H65" s="75" t="s">
        <v>186</v>
      </c>
      <c r="I65" s="8"/>
      <c r="J65" s="1"/>
      <c r="K65" s="43"/>
    </row>
    <row r="66" spans="2:1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111" t="s">
        <v>199</v>
      </c>
      <c r="C74" s="111"/>
      <c r="D74" s="111"/>
      <c r="E74" s="111"/>
      <c r="F74" s="112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3"/>
      <c r="J75" s="71"/>
      <c r="K75" s="43"/>
    </row>
    <row r="76" spans="2:1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4">
        <f>I78+I79+I80+I81+I90</f>
        <v>0</v>
      </c>
      <c r="J76" s="115">
        <f>J78+J79+J80+J81+J90</f>
        <v>0</v>
      </c>
      <c r="K76" s="43"/>
    </row>
    <row r="77" spans="2:11">
      <c r="B77" s="116" t="s">
        <v>69</v>
      </c>
      <c r="C77" s="116"/>
      <c r="D77" s="116"/>
      <c r="E77" s="116"/>
      <c r="F77" s="117"/>
      <c r="G77" s="86"/>
      <c r="H77" s="87"/>
      <c r="I77" s="113"/>
      <c r="J77" s="71"/>
      <c r="K77" s="43"/>
    </row>
    <row r="78" spans="2:1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4">
        <f>I83+I84+I85+I86+I87+I88+I89</f>
        <v>0</v>
      </c>
      <c r="J81" s="115">
        <f>J83+J84+J85+J86+J87+J88+J89</f>
        <v>0</v>
      </c>
      <c r="K81" s="43"/>
    </row>
    <row r="82" spans="2:11">
      <c r="B82" s="118" t="s">
        <v>69</v>
      </c>
      <c r="C82" s="118"/>
      <c r="D82" s="118"/>
      <c r="E82" s="118"/>
      <c r="F82" s="119"/>
      <c r="G82" s="86"/>
      <c r="H82" s="87"/>
      <c r="I82" s="70"/>
      <c r="J82" s="109"/>
      <c r="K82" s="43"/>
    </row>
    <row r="83" spans="2:11">
      <c r="B83" s="120" t="s">
        <v>215</v>
      </c>
      <c r="C83" s="120"/>
      <c r="D83" s="120"/>
      <c r="E83" s="120"/>
      <c r="F83" s="121"/>
      <c r="G83" s="74" t="s">
        <v>216</v>
      </c>
      <c r="H83" s="75" t="s">
        <v>217</v>
      </c>
      <c r="I83" s="8"/>
      <c r="J83" s="7"/>
      <c r="K83" s="43"/>
    </row>
    <row r="84" spans="2:11">
      <c r="B84" s="122" t="s">
        <v>218</v>
      </c>
      <c r="C84" s="122"/>
      <c r="D84" s="122"/>
      <c r="E84" s="122"/>
      <c r="F84" s="123"/>
      <c r="G84" s="74" t="s">
        <v>219</v>
      </c>
      <c r="H84" s="75" t="s">
        <v>220</v>
      </c>
      <c r="I84" s="8"/>
      <c r="J84" s="7"/>
      <c r="K84" s="43"/>
    </row>
    <row r="85" spans="2:11">
      <c r="B85" s="122" t="s">
        <v>221</v>
      </c>
      <c r="C85" s="122"/>
      <c r="D85" s="122"/>
      <c r="E85" s="122"/>
      <c r="F85" s="123"/>
      <c r="G85" s="74" t="s">
        <v>222</v>
      </c>
      <c r="H85" s="75" t="s">
        <v>223</v>
      </c>
      <c r="I85" s="8"/>
      <c r="J85" s="7"/>
      <c r="K85" s="43"/>
    </row>
    <row r="86" spans="2:11">
      <c r="B86" s="122" t="s">
        <v>224</v>
      </c>
      <c r="C86" s="122"/>
      <c r="D86" s="122"/>
      <c r="E86" s="122"/>
      <c r="F86" s="123"/>
      <c r="G86" s="74" t="s">
        <v>225</v>
      </c>
      <c r="H86" s="75" t="s">
        <v>226</v>
      </c>
      <c r="I86" s="8"/>
      <c r="J86" s="7"/>
      <c r="K86" s="43"/>
    </row>
    <row r="87" spans="2:11">
      <c r="B87" s="122" t="s">
        <v>227</v>
      </c>
      <c r="C87" s="122"/>
      <c r="D87" s="122"/>
      <c r="E87" s="122"/>
      <c r="F87" s="123"/>
      <c r="G87" s="74" t="s">
        <v>228</v>
      </c>
      <c r="H87" s="75" t="s">
        <v>229</v>
      </c>
      <c r="I87" s="8"/>
      <c r="J87" s="7"/>
      <c r="K87" s="43"/>
    </row>
    <row r="88" spans="2:11">
      <c r="B88" s="122" t="s">
        <v>230</v>
      </c>
      <c r="C88" s="122"/>
      <c r="D88" s="122"/>
      <c r="E88" s="122"/>
      <c r="F88" s="123"/>
      <c r="G88" s="74" t="s">
        <v>231</v>
      </c>
      <c r="H88" s="75" t="s">
        <v>232</v>
      </c>
      <c r="I88" s="8"/>
      <c r="J88" s="7"/>
      <c r="K88" s="43"/>
    </row>
    <row r="89" spans="2:11">
      <c r="B89" s="122" t="s">
        <v>233</v>
      </c>
      <c r="C89" s="122"/>
      <c r="D89" s="122"/>
      <c r="E89" s="122"/>
      <c r="F89" s="123"/>
      <c r="G89" s="74" t="s">
        <v>234</v>
      </c>
      <c r="H89" s="75" t="s">
        <v>235</v>
      </c>
      <c r="I89" s="8"/>
      <c r="J89" s="7"/>
      <c r="K89" s="43"/>
    </row>
    <row r="90" spans="2:11">
      <c r="B90" s="124" t="s">
        <v>236</v>
      </c>
      <c r="C90" s="124"/>
      <c r="D90" s="124"/>
      <c r="E90" s="124"/>
      <c r="F90" s="125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>
      <c r="B91" s="72" t="s">
        <v>239</v>
      </c>
      <c r="C91" s="72"/>
      <c r="D91" s="72"/>
      <c r="E91" s="72"/>
      <c r="F91" s="73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3"/>
      <c r="J92" s="71"/>
      <c r="K92" s="43"/>
    </row>
    <row r="93" spans="2:1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>
      <c r="B95" s="124" t="s">
        <v>248</v>
      </c>
      <c r="C95" s="124"/>
      <c r="D95" s="124"/>
      <c r="E95" s="124"/>
      <c r="F95" s="125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6" t="s">
        <v>69</v>
      </c>
      <c r="C96" s="126"/>
      <c r="D96" s="126"/>
      <c r="E96" s="126"/>
      <c r="F96" s="127"/>
      <c r="G96" s="86"/>
      <c r="H96" s="87"/>
      <c r="I96" s="70"/>
      <c r="J96" s="109"/>
      <c r="K96" s="43"/>
    </row>
    <row r="97" spans="2:11">
      <c r="B97" s="128" t="s">
        <v>251</v>
      </c>
      <c r="C97" s="128"/>
      <c r="D97" s="128"/>
      <c r="E97" s="128"/>
      <c r="F97" s="129"/>
      <c r="G97" s="74" t="s">
        <v>252</v>
      </c>
      <c r="H97" s="75" t="s">
        <v>253</v>
      </c>
      <c r="I97" s="8"/>
      <c r="J97" s="7"/>
      <c r="K97" s="43"/>
    </row>
    <row r="98" spans="2:11" ht="22.5" customHeight="1">
      <c r="B98" s="130" t="s">
        <v>254</v>
      </c>
      <c r="C98" s="130"/>
      <c r="D98" s="130"/>
      <c r="E98" s="130"/>
      <c r="F98" s="131"/>
      <c r="G98" s="62" t="s">
        <v>255</v>
      </c>
      <c r="H98" s="63" t="s">
        <v>256</v>
      </c>
      <c r="I98" s="10"/>
      <c r="J98" s="9"/>
      <c r="K98" s="43"/>
    </row>
    <row r="99" spans="2:11" ht="22.5" customHeight="1">
      <c r="B99" s="130" t="s">
        <v>257</v>
      </c>
      <c r="C99" s="130"/>
      <c r="D99" s="130"/>
      <c r="E99" s="130"/>
      <c r="F99" s="131"/>
      <c r="G99" s="62" t="s">
        <v>258</v>
      </c>
      <c r="H99" s="63" t="s">
        <v>259</v>
      </c>
      <c r="I99" s="10"/>
      <c r="J99" s="9"/>
      <c r="K99" s="43"/>
    </row>
    <row r="100" spans="2:11">
      <c r="B100" s="130" t="s">
        <v>260</v>
      </c>
      <c r="C100" s="130"/>
      <c r="D100" s="130"/>
      <c r="E100" s="130"/>
      <c r="F100" s="131"/>
      <c r="G100" s="62" t="s">
        <v>261</v>
      </c>
      <c r="H100" s="63" t="s">
        <v>262</v>
      </c>
      <c r="I100" s="10"/>
      <c r="J100" s="9"/>
      <c r="K100" s="43"/>
    </row>
    <row r="101" spans="2:11">
      <c r="B101" s="130" t="s">
        <v>263</v>
      </c>
      <c r="C101" s="130"/>
      <c r="D101" s="130"/>
      <c r="E101" s="130"/>
      <c r="F101" s="131"/>
      <c r="G101" s="62" t="s">
        <v>264</v>
      </c>
      <c r="H101" s="63" t="s">
        <v>265</v>
      </c>
      <c r="I101" s="10"/>
      <c r="J101" s="9"/>
      <c r="K101" s="43"/>
    </row>
    <row r="102" spans="2:11" ht="22.5" customHeight="1">
      <c r="B102" s="130" t="s">
        <v>266</v>
      </c>
      <c r="C102" s="130"/>
      <c r="D102" s="130"/>
      <c r="E102" s="130"/>
      <c r="F102" s="131"/>
      <c r="G102" s="62" t="s">
        <v>267</v>
      </c>
      <c r="H102" s="63" t="s">
        <v>268</v>
      </c>
      <c r="I102" s="10"/>
      <c r="J102" s="9"/>
      <c r="K102" s="43"/>
    </row>
    <row r="103" spans="2:11">
      <c r="B103" s="130" t="s">
        <v>269</v>
      </c>
      <c r="C103" s="130"/>
      <c r="D103" s="130"/>
      <c r="E103" s="130"/>
      <c r="F103" s="131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2" t="s">
        <v>69</v>
      </c>
      <c r="C105" s="132"/>
      <c r="D105" s="132"/>
      <c r="E105" s="132"/>
      <c r="F105" s="133"/>
      <c r="G105" s="86"/>
      <c r="H105" s="87"/>
      <c r="I105" s="70"/>
      <c r="J105" s="109"/>
      <c r="K105" s="43"/>
    </row>
    <row r="106" spans="2:11">
      <c r="B106" s="134" t="s">
        <v>274</v>
      </c>
      <c r="C106" s="134"/>
      <c r="D106" s="134"/>
      <c r="E106" s="134"/>
      <c r="F106" s="135"/>
      <c r="G106" s="74" t="s">
        <v>275</v>
      </c>
      <c r="H106" s="75" t="s">
        <v>276</v>
      </c>
      <c r="I106" s="8"/>
      <c r="J106" s="7"/>
      <c r="K106" s="43"/>
    </row>
    <row r="107" spans="2:11">
      <c r="B107" s="126" t="s">
        <v>277</v>
      </c>
      <c r="C107" s="126"/>
      <c r="D107" s="126"/>
      <c r="E107" s="126"/>
      <c r="F107" s="127"/>
      <c r="G107" s="86"/>
      <c r="H107" s="87"/>
      <c r="I107" s="70"/>
      <c r="J107" s="109"/>
      <c r="K107" s="43"/>
    </row>
    <row r="108" spans="2:11" ht="15.75" thickBot="1">
      <c r="B108" s="128" t="s">
        <v>278</v>
      </c>
      <c r="C108" s="128"/>
      <c r="D108" s="128"/>
      <c r="E108" s="128"/>
      <c r="F108" s="129"/>
      <c r="G108" s="136" t="s">
        <v>279</v>
      </c>
      <c r="H108" s="137" t="s">
        <v>280</v>
      </c>
      <c r="I108" s="138"/>
      <c r="J108" s="139"/>
      <c r="K108" s="43"/>
    </row>
    <row r="109" spans="2:11">
      <c r="B109" s="140"/>
      <c r="C109" s="140"/>
      <c r="D109" s="140"/>
      <c r="E109" s="140"/>
      <c r="F109" s="140"/>
      <c r="G109" s="140"/>
      <c r="H109" s="140"/>
      <c r="I109" s="140"/>
      <c r="J109" s="141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2" t="s">
        <v>58</v>
      </c>
      <c r="H111" s="142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3">
        <v>2</v>
      </c>
      <c r="H112" s="143">
        <v>3</v>
      </c>
      <c r="I112" s="143">
        <v>4</v>
      </c>
      <c r="J112" s="53">
        <v>5</v>
      </c>
      <c r="K112" s="43"/>
    </row>
    <row r="113" spans="2:11">
      <c r="B113" s="54" t="s">
        <v>283</v>
      </c>
      <c r="C113" s="54"/>
      <c r="D113" s="54"/>
      <c r="E113" s="54"/>
      <c r="F113" s="55"/>
      <c r="G113" s="56" t="s">
        <v>284</v>
      </c>
      <c r="H113" s="144"/>
      <c r="I113" s="58">
        <f>I114+I197+I226</f>
        <v>3531004.62</v>
      </c>
      <c r="J113" s="59">
        <f>J114+J197+J226</f>
        <v>775878.52999999991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3519004.62</v>
      </c>
      <c r="J114" s="65">
        <f>J116+J122+J132+J133+J149+J155+J163+J166+J174+J188</f>
        <v>775878.52999999991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5"/>
      <c r="K115" s="43"/>
    </row>
    <row r="116" spans="2:1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4">
        <f>SUM(I118:I121)</f>
        <v>50005.340000000004</v>
      </c>
      <c r="J116" s="115">
        <f>SUM(J118:J121)</f>
        <v>0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5"/>
      <c r="K117" s="43"/>
    </row>
    <row r="118" spans="2:1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>
        <v>38406.58</v>
      </c>
      <c r="J118" s="11"/>
      <c r="K118" s="43"/>
    </row>
    <row r="119" spans="2:1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>
        <v>11598.76</v>
      </c>
      <c r="J120" s="9"/>
      <c r="K120" s="43"/>
    </row>
    <row r="121" spans="2:1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0</v>
      </c>
      <c r="J122" s="65">
        <f>SUM(J124:J131)</f>
        <v>0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5"/>
      <c r="K123" s="43"/>
    </row>
    <row r="124" spans="2:1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/>
      <c r="J126" s="9"/>
      <c r="K126" s="43"/>
    </row>
    <row r="127" spans="2:11" ht="22.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/>
      <c r="J128" s="9"/>
      <c r="K128" s="43"/>
    </row>
    <row r="129" spans="2:1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/>
      <c r="J129" s="9"/>
      <c r="K129" s="43"/>
    </row>
    <row r="130" spans="2:1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2.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5"/>
      <c r="K134" s="43"/>
    </row>
    <row r="135" spans="2:11" ht="22.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2.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2.5" customHeight="1">
      <c r="B137" s="84" t="s">
        <v>343</v>
      </c>
      <c r="C137" s="84"/>
      <c r="D137" s="84"/>
      <c r="E137" s="84"/>
      <c r="F137" s="85"/>
      <c r="G137" s="106" t="s">
        <v>344</v>
      </c>
      <c r="H137" s="146" t="s">
        <v>345</v>
      </c>
      <c r="I137" s="10"/>
      <c r="J137" s="9"/>
      <c r="K137" s="43"/>
    </row>
    <row r="138" spans="2:11" ht="22.5" customHeight="1">
      <c r="B138" s="84" t="s">
        <v>346</v>
      </c>
      <c r="C138" s="84"/>
      <c r="D138" s="84"/>
      <c r="E138" s="84"/>
      <c r="F138" s="85"/>
      <c r="G138" s="62" t="s">
        <v>347</v>
      </c>
      <c r="H138" s="146" t="s">
        <v>348</v>
      </c>
      <c r="I138" s="10"/>
      <c r="J138" s="9"/>
      <c r="K138" s="43"/>
    </row>
    <row r="139" spans="2:11" ht="22.5" customHeight="1">
      <c r="B139" s="84" t="s">
        <v>349</v>
      </c>
      <c r="C139" s="84"/>
      <c r="D139" s="84"/>
      <c r="E139" s="84"/>
      <c r="F139" s="85"/>
      <c r="G139" s="106" t="s">
        <v>350</v>
      </c>
      <c r="H139" s="146" t="s">
        <v>351</v>
      </c>
      <c r="I139" s="10"/>
      <c r="J139" s="9"/>
      <c r="K139" s="43"/>
    </row>
    <row r="140" spans="2:11" ht="22.5" customHeight="1">
      <c r="B140" s="84" t="s">
        <v>352</v>
      </c>
      <c r="C140" s="84"/>
      <c r="D140" s="84"/>
      <c r="E140" s="84"/>
      <c r="F140" s="85"/>
      <c r="G140" s="62" t="s">
        <v>353</v>
      </c>
      <c r="H140" s="146" t="s">
        <v>354</v>
      </c>
      <c r="I140" s="10"/>
      <c r="J140" s="9"/>
      <c r="K140" s="43"/>
    </row>
    <row r="141" spans="2:11" ht="22.5" customHeight="1" thickBot="1">
      <c r="B141" s="84" t="s">
        <v>355</v>
      </c>
      <c r="C141" s="84"/>
      <c r="D141" s="84"/>
      <c r="E141" s="84"/>
      <c r="F141" s="85"/>
      <c r="G141" s="136" t="s">
        <v>356</v>
      </c>
      <c r="H141" s="147" t="s">
        <v>357</v>
      </c>
      <c r="I141" s="96"/>
      <c r="J141" s="5"/>
      <c r="K141" s="43"/>
    </row>
    <row r="142" spans="2:11">
      <c r="B142" s="148"/>
      <c r="C142" s="148"/>
      <c r="D142" s="148"/>
      <c r="E142" s="148"/>
      <c r="F142" s="148"/>
      <c r="G142" s="148"/>
      <c r="H142" s="148"/>
      <c r="I142" s="148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2" t="s">
        <v>58</v>
      </c>
      <c r="H143" s="142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2.5" customHeight="1">
      <c r="B145" s="84" t="s">
        <v>359</v>
      </c>
      <c r="C145" s="84"/>
      <c r="D145" s="84"/>
      <c r="E145" s="84"/>
      <c r="F145" s="85"/>
      <c r="G145" s="102" t="s">
        <v>360</v>
      </c>
      <c r="H145" s="149" t="s">
        <v>361</v>
      </c>
      <c r="I145" s="104"/>
      <c r="J145" s="6"/>
      <c r="K145" s="43"/>
    </row>
    <row r="146" spans="2:11" ht="22.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2.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2.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>
      <c r="B149" s="72" t="s">
        <v>371</v>
      </c>
      <c r="C149" s="72"/>
      <c r="D149" s="72"/>
      <c r="E149" s="72"/>
      <c r="F149" s="73"/>
      <c r="G149" s="74" t="s">
        <v>372</v>
      </c>
      <c r="H149" s="75" t="s">
        <v>373</v>
      </c>
      <c r="I149" s="114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5"/>
      <c r="K150" s="43"/>
    </row>
    <row r="151" spans="2:11" ht="22.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2" t="s">
        <v>380</v>
      </c>
      <c r="C153" s="82"/>
      <c r="D153" s="82"/>
      <c r="E153" s="82"/>
      <c r="F153" s="83"/>
      <c r="G153" s="62" t="s">
        <v>381</v>
      </c>
      <c r="H153" s="63" t="s">
        <v>382</v>
      </c>
      <c r="I153" s="10"/>
      <c r="J153" s="9"/>
      <c r="K153" s="43"/>
    </row>
    <row r="154" spans="2:1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804.71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5"/>
      <c r="K156" s="43"/>
    </row>
    <row r="157" spans="2:1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2.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>
        <v>0</v>
      </c>
      <c r="J161" s="9">
        <v>804.71</v>
      </c>
      <c r="K161" s="43"/>
    </row>
    <row r="162" spans="2:1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50">
        <f>I165</f>
        <v>0</v>
      </c>
      <c r="J163" s="151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5"/>
      <c r="K164" s="43"/>
    </row>
    <row r="165" spans="2:1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5"/>
      <c r="K167" s="43"/>
    </row>
    <row r="168" spans="2:11" ht="22.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2.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2.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2.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2.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2.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0.03</v>
      </c>
      <c r="J174" s="65">
        <f>J179+J180+J181+J182+J183+J184+J185+J186+J187</f>
        <v>0</v>
      </c>
      <c r="K174" s="43"/>
    </row>
    <row r="175" spans="2:11">
      <c r="B175" s="148"/>
      <c r="C175" s="148"/>
      <c r="D175" s="148"/>
      <c r="E175" s="148"/>
      <c r="F175" s="148"/>
      <c r="G175" s="148"/>
      <c r="H175" s="148"/>
      <c r="I175" s="148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2" t="s">
        <v>58</v>
      </c>
      <c r="H176" s="142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5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1.9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>
        <v>0.03</v>
      </c>
      <c r="J180" s="7"/>
      <c r="K180" s="43"/>
    </row>
    <row r="181" spans="2:11" ht="21.9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4" t="s">
        <v>465</v>
      </c>
      <c r="C188" s="124"/>
      <c r="D188" s="124"/>
      <c r="E188" s="124"/>
      <c r="F188" s="125"/>
      <c r="G188" s="62" t="s">
        <v>466</v>
      </c>
      <c r="H188" s="63" t="s">
        <v>467</v>
      </c>
      <c r="I188" s="64">
        <f>SUM(I190:I196)</f>
        <v>3468999.25</v>
      </c>
      <c r="J188" s="65">
        <f>SUM(J190:J196)</f>
        <v>775073.82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2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>
        <v>6698</v>
      </c>
      <c r="J190" s="7"/>
      <c r="K190" s="43"/>
    </row>
    <row r="191" spans="2:11" ht="15" customHeight="1">
      <c r="B191" s="124" t="s">
        <v>218</v>
      </c>
      <c r="C191" s="124"/>
      <c r="D191" s="124"/>
      <c r="E191" s="124"/>
      <c r="F191" s="125"/>
      <c r="G191" s="62" t="s">
        <v>470</v>
      </c>
      <c r="H191" s="63" t="s">
        <v>471</v>
      </c>
      <c r="I191" s="10">
        <v>3301063.25</v>
      </c>
      <c r="J191" s="7">
        <v>739145.82</v>
      </c>
      <c r="K191" s="43"/>
    </row>
    <row r="192" spans="2:11" ht="15" customHeight="1">
      <c r="B192" s="124" t="s">
        <v>221</v>
      </c>
      <c r="C192" s="124"/>
      <c r="D192" s="124"/>
      <c r="E192" s="124"/>
      <c r="F192" s="125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4" t="s">
        <v>224</v>
      </c>
      <c r="C193" s="124"/>
      <c r="D193" s="124"/>
      <c r="E193" s="124"/>
      <c r="F193" s="125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4" t="s">
        <v>227</v>
      </c>
      <c r="C194" s="124"/>
      <c r="D194" s="124"/>
      <c r="E194" s="124"/>
      <c r="F194" s="125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4" t="s">
        <v>478</v>
      </c>
      <c r="C195" s="124"/>
      <c r="D195" s="124"/>
      <c r="E195" s="124"/>
      <c r="F195" s="125"/>
      <c r="G195" s="62" t="s">
        <v>479</v>
      </c>
      <c r="H195" s="63" t="s">
        <v>480</v>
      </c>
      <c r="I195" s="10">
        <v>161238</v>
      </c>
      <c r="J195" s="7">
        <v>35928</v>
      </c>
      <c r="K195" s="43"/>
    </row>
    <row r="196" spans="2:11" ht="15" customHeight="1">
      <c r="B196" s="124" t="s">
        <v>481</v>
      </c>
      <c r="C196" s="124"/>
      <c r="D196" s="124"/>
      <c r="E196" s="124"/>
      <c r="F196" s="125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12000</v>
      </c>
      <c r="J197" s="65">
        <f>J199+J210</f>
        <v>0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5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3">
        <f>I201+I202+I203+I204+I208+I209</f>
        <v>12000</v>
      </c>
      <c r="J199" s="115">
        <f>J201+J202+J203+J204+J208+J209</f>
        <v>0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5"/>
      <c r="K200" s="43"/>
    </row>
    <row r="201" spans="2:1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>
        <v>12000</v>
      </c>
      <c r="J201" s="11"/>
      <c r="K201" s="43"/>
    </row>
    <row r="202" spans="2:1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3">
        <f>I206+I207</f>
        <v>0</v>
      </c>
      <c r="J204" s="115">
        <f>J206+J207</f>
        <v>0</v>
      </c>
      <c r="K204" s="43"/>
    </row>
    <row r="205" spans="2:11" ht="12.6" customHeight="1">
      <c r="B205" s="126" t="s">
        <v>69</v>
      </c>
      <c r="C205" s="126"/>
      <c r="D205" s="126"/>
      <c r="E205" s="126"/>
      <c r="F205" s="127"/>
      <c r="G205" s="86"/>
      <c r="H205" s="87"/>
      <c r="I205" s="70"/>
      <c r="J205" s="145"/>
      <c r="K205" s="43"/>
    </row>
    <row r="206" spans="2:11">
      <c r="B206" s="120" t="s">
        <v>495</v>
      </c>
      <c r="C206" s="120"/>
      <c r="D206" s="120"/>
      <c r="E206" s="120"/>
      <c r="F206" s="121"/>
      <c r="G206" s="74" t="s">
        <v>496</v>
      </c>
      <c r="H206" s="75" t="s">
        <v>480</v>
      </c>
      <c r="I206" s="8"/>
      <c r="J206" s="7"/>
      <c r="K206" s="43"/>
    </row>
    <row r="207" spans="2:11">
      <c r="B207" s="122" t="s">
        <v>497</v>
      </c>
      <c r="C207" s="122"/>
      <c r="D207" s="122"/>
      <c r="E207" s="122"/>
      <c r="F207" s="123"/>
      <c r="G207" s="74" t="s">
        <v>498</v>
      </c>
      <c r="H207" s="75" t="s">
        <v>499</v>
      </c>
      <c r="I207" s="8"/>
      <c r="J207" s="7"/>
      <c r="K207" s="43"/>
    </row>
    <row r="208" spans="2:1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>
      <c r="B209" s="124" t="s">
        <v>503</v>
      </c>
      <c r="C209" s="124"/>
      <c r="D209" s="124"/>
      <c r="E209" s="124"/>
      <c r="F209" s="125"/>
      <c r="G209" s="74" t="s">
        <v>504</v>
      </c>
      <c r="H209" s="75" t="s">
        <v>505</v>
      </c>
      <c r="I209" s="8"/>
      <c r="J209" s="7"/>
      <c r="K209" s="43"/>
    </row>
    <row r="210" spans="2:11">
      <c r="B210" s="72" t="s">
        <v>506</v>
      </c>
      <c r="C210" s="72"/>
      <c r="D210" s="72"/>
      <c r="E210" s="72"/>
      <c r="F210" s="73"/>
      <c r="G210" s="106" t="s">
        <v>507</v>
      </c>
      <c r="H210" s="107"/>
      <c r="I210" s="153">
        <f>I212+I213+I214</f>
        <v>0</v>
      </c>
      <c r="J210" s="154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5"/>
      <c r="K211" s="43"/>
    </row>
    <row r="212" spans="2:1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>
      <c r="B214" s="124" t="s">
        <v>512</v>
      </c>
      <c r="C214" s="124"/>
      <c r="D214" s="124"/>
      <c r="E214" s="124"/>
      <c r="F214" s="125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6" t="s">
        <v>69</v>
      </c>
      <c r="C215" s="126"/>
      <c r="D215" s="126"/>
      <c r="E215" s="126"/>
      <c r="F215" s="127"/>
      <c r="G215" s="86"/>
      <c r="H215" s="87"/>
      <c r="I215" s="70"/>
      <c r="J215" s="145"/>
      <c r="K215" s="43"/>
    </row>
    <row r="216" spans="2:11">
      <c r="B216" s="128" t="s">
        <v>515</v>
      </c>
      <c r="C216" s="128"/>
      <c r="D216" s="128"/>
      <c r="E216" s="128"/>
      <c r="F216" s="129"/>
      <c r="G216" s="106" t="s">
        <v>516</v>
      </c>
      <c r="H216" s="107" t="s">
        <v>517</v>
      </c>
      <c r="I216" s="108"/>
      <c r="J216" s="11"/>
      <c r="K216" s="43"/>
    </row>
    <row r="217" spans="2:11">
      <c r="B217" s="122" t="s">
        <v>518</v>
      </c>
      <c r="C217" s="122"/>
      <c r="D217" s="122"/>
      <c r="E217" s="122"/>
      <c r="F217" s="123"/>
      <c r="G217" s="86" t="s">
        <v>519</v>
      </c>
      <c r="H217" s="87" t="s">
        <v>520</v>
      </c>
      <c r="I217" s="88"/>
      <c r="J217" s="4"/>
      <c r="K217" s="43"/>
    </row>
    <row r="218" spans="2:11" ht="15.75" thickBot="1">
      <c r="B218" s="122" t="s">
        <v>521</v>
      </c>
      <c r="C218" s="122"/>
      <c r="D218" s="122"/>
      <c r="E218" s="122"/>
      <c r="F218" s="123"/>
      <c r="G218" s="94" t="s">
        <v>522</v>
      </c>
      <c r="H218" s="95" t="s">
        <v>523</v>
      </c>
      <c r="I218" s="96"/>
      <c r="J218" s="12"/>
      <c r="K218" s="43"/>
    </row>
    <row r="219" spans="2:11">
      <c r="B219" s="148"/>
      <c r="C219" s="148"/>
      <c r="D219" s="148"/>
      <c r="E219" s="148"/>
      <c r="F219" s="148"/>
      <c r="G219" s="148"/>
      <c r="H219" s="148"/>
      <c r="I219" s="148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2" t="s">
        <v>58</v>
      </c>
      <c r="H220" s="142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>
      <c r="B222" s="122" t="s">
        <v>525</v>
      </c>
      <c r="C222" s="122"/>
      <c r="D222" s="122"/>
      <c r="E222" s="122"/>
      <c r="F222" s="123"/>
      <c r="G222" s="102" t="s">
        <v>526</v>
      </c>
      <c r="H222" s="103" t="s">
        <v>527</v>
      </c>
      <c r="I222" s="104"/>
      <c r="J222" s="6"/>
      <c r="K222" s="43"/>
    </row>
    <row r="223" spans="2:11">
      <c r="B223" s="122" t="s">
        <v>528</v>
      </c>
      <c r="C223" s="122"/>
      <c r="D223" s="122"/>
      <c r="E223" s="122"/>
      <c r="F223" s="123"/>
      <c r="G223" s="74" t="s">
        <v>529</v>
      </c>
      <c r="H223" s="75" t="s">
        <v>530</v>
      </c>
      <c r="I223" s="8"/>
      <c r="J223" s="2"/>
      <c r="K223" s="43"/>
    </row>
    <row r="224" spans="2:11">
      <c r="B224" s="122" t="s">
        <v>531</v>
      </c>
      <c r="C224" s="122"/>
      <c r="D224" s="122"/>
      <c r="E224" s="122"/>
      <c r="F224" s="123"/>
      <c r="G224" s="62" t="s">
        <v>532</v>
      </c>
      <c r="H224" s="63" t="s">
        <v>533</v>
      </c>
      <c r="I224" s="8"/>
      <c r="J224" s="2"/>
      <c r="K224" s="43"/>
    </row>
    <row r="225" spans="2:11">
      <c r="B225" s="122" t="s">
        <v>534</v>
      </c>
      <c r="C225" s="122"/>
      <c r="D225" s="122"/>
      <c r="E225" s="122"/>
      <c r="F225" s="123"/>
      <c r="G225" s="62" t="s">
        <v>535</v>
      </c>
      <c r="H225" s="63" t="s">
        <v>536</v>
      </c>
      <c r="I225" s="8"/>
      <c r="J225" s="2"/>
      <c r="K225" s="43"/>
    </row>
    <row r="226" spans="2:1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50">
        <f>I228</f>
        <v>0</v>
      </c>
      <c r="J226" s="151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5"/>
      <c r="K227" s="43"/>
    </row>
    <row r="228" spans="2:1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5"/>
      <c r="K229" s="43"/>
    </row>
    <row r="230" spans="2:1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6"/>
      <c r="H233" s="137"/>
      <c r="I233" s="155"/>
      <c r="J233" s="156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2" t="s">
        <v>58</v>
      </c>
      <c r="H235" s="142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7" t="s">
        <v>548</v>
      </c>
      <c r="C237" s="157"/>
      <c r="D237" s="157"/>
      <c r="E237" s="157"/>
      <c r="F237" s="158"/>
      <c r="G237" s="102" t="s">
        <v>549</v>
      </c>
      <c r="H237" s="159"/>
      <c r="I237" s="160">
        <f>I269-I238-I260</f>
        <v>-468151.23999999976</v>
      </c>
      <c r="J237" s="161">
        <f>J269-J238-J260</f>
        <v>-4191.4699999999721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2"/>
      <c r="I238" s="114">
        <f>I240+I244+I248+I252+I256</f>
        <v>0</v>
      </c>
      <c r="J238" s="115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3"/>
      <c r="I239" s="164"/>
      <c r="J239" s="165"/>
      <c r="K239" s="43"/>
    </row>
    <row r="240" spans="2:11">
      <c r="B240" s="72" t="s">
        <v>552</v>
      </c>
      <c r="C240" s="72"/>
      <c r="D240" s="72"/>
      <c r="E240" s="72"/>
      <c r="F240" s="73"/>
      <c r="G240" s="74" t="s">
        <v>553</v>
      </c>
      <c r="H240" s="166"/>
      <c r="I240" s="114">
        <f>I242+I243</f>
        <v>0</v>
      </c>
      <c r="J240" s="115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3"/>
      <c r="I241" s="164"/>
      <c r="J241" s="165"/>
      <c r="K241" s="43"/>
    </row>
    <row r="242" spans="2:11">
      <c r="B242" s="82" t="s">
        <v>552</v>
      </c>
      <c r="C242" s="82"/>
      <c r="D242" s="82"/>
      <c r="E242" s="82"/>
      <c r="F242" s="83"/>
      <c r="G242" s="74" t="s">
        <v>554</v>
      </c>
      <c r="H242" s="166" t="s">
        <v>555</v>
      </c>
      <c r="I242" s="8"/>
      <c r="J242" s="7"/>
      <c r="K242" s="43"/>
    </row>
    <row r="243" spans="2:11">
      <c r="B243" s="84" t="s">
        <v>556</v>
      </c>
      <c r="C243" s="84"/>
      <c r="D243" s="84"/>
      <c r="E243" s="84"/>
      <c r="F243" s="85"/>
      <c r="G243" s="74" t="s">
        <v>557</v>
      </c>
      <c r="H243" s="166" t="s">
        <v>558</v>
      </c>
      <c r="I243" s="8"/>
      <c r="J243" s="7"/>
      <c r="K243" s="43"/>
    </row>
    <row r="244" spans="2:11">
      <c r="B244" s="90" t="s">
        <v>559</v>
      </c>
      <c r="C244" s="90"/>
      <c r="D244" s="90"/>
      <c r="E244" s="90"/>
      <c r="F244" s="91"/>
      <c r="G244" s="74" t="s">
        <v>560</v>
      </c>
      <c r="H244" s="166"/>
      <c r="I244" s="114">
        <f>I246+I247</f>
        <v>0</v>
      </c>
      <c r="J244" s="115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3"/>
      <c r="I245" s="164"/>
      <c r="J245" s="165"/>
      <c r="K245" s="43"/>
    </row>
    <row r="246" spans="2:11">
      <c r="B246" s="82" t="s">
        <v>561</v>
      </c>
      <c r="C246" s="82"/>
      <c r="D246" s="82"/>
      <c r="E246" s="82"/>
      <c r="F246" s="83"/>
      <c r="G246" s="74" t="s">
        <v>562</v>
      </c>
      <c r="H246" s="166" t="s">
        <v>555</v>
      </c>
      <c r="I246" s="8"/>
      <c r="J246" s="7"/>
      <c r="K246" s="43"/>
    </row>
    <row r="247" spans="2:11">
      <c r="B247" s="84" t="s">
        <v>563</v>
      </c>
      <c r="C247" s="84"/>
      <c r="D247" s="84"/>
      <c r="E247" s="84"/>
      <c r="F247" s="85"/>
      <c r="G247" s="74" t="s">
        <v>564</v>
      </c>
      <c r="H247" s="166" t="s">
        <v>558</v>
      </c>
      <c r="I247" s="8"/>
      <c r="J247" s="7"/>
      <c r="K247" s="43"/>
    </row>
    <row r="248" spans="2:11">
      <c r="B248" s="90" t="s">
        <v>565</v>
      </c>
      <c r="C248" s="90"/>
      <c r="D248" s="90"/>
      <c r="E248" s="90"/>
      <c r="F248" s="91"/>
      <c r="G248" s="74" t="s">
        <v>566</v>
      </c>
      <c r="H248" s="166"/>
      <c r="I248" s="114">
        <f>I250+I251</f>
        <v>0</v>
      </c>
      <c r="J248" s="115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3"/>
      <c r="I249" s="164"/>
      <c r="J249" s="165"/>
      <c r="K249" s="43"/>
    </row>
    <row r="250" spans="2:11">
      <c r="B250" s="82" t="s">
        <v>567</v>
      </c>
      <c r="C250" s="82"/>
      <c r="D250" s="82"/>
      <c r="E250" s="82"/>
      <c r="F250" s="83"/>
      <c r="G250" s="74" t="s">
        <v>568</v>
      </c>
      <c r="H250" s="166" t="s">
        <v>555</v>
      </c>
      <c r="I250" s="8"/>
      <c r="J250" s="7"/>
      <c r="K250" s="43"/>
    </row>
    <row r="251" spans="2:11">
      <c r="B251" s="84" t="s">
        <v>569</v>
      </c>
      <c r="C251" s="84"/>
      <c r="D251" s="84"/>
      <c r="E251" s="84"/>
      <c r="F251" s="85"/>
      <c r="G251" s="62" t="s">
        <v>570</v>
      </c>
      <c r="H251" s="167" t="s">
        <v>558</v>
      </c>
      <c r="I251" s="10"/>
      <c r="J251" s="9"/>
      <c r="K251" s="43"/>
    </row>
    <row r="252" spans="2:11">
      <c r="B252" s="90" t="s">
        <v>571</v>
      </c>
      <c r="C252" s="90"/>
      <c r="D252" s="90"/>
      <c r="E252" s="90"/>
      <c r="F252" s="91"/>
      <c r="G252" s="74" t="s">
        <v>572</v>
      </c>
      <c r="H252" s="162"/>
      <c r="I252" s="114">
        <f>I254+I255</f>
        <v>0</v>
      </c>
      <c r="J252" s="115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3"/>
      <c r="I253" s="164"/>
      <c r="J253" s="165"/>
      <c r="K253" s="43"/>
    </row>
    <row r="254" spans="2:11">
      <c r="B254" s="82" t="s">
        <v>573</v>
      </c>
      <c r="C254" s="82"/>
      <c r="D254" s="82"/>
      <c r="E254" s="82"/>
      <c r="F254" s="83"/>
      <c r="G254" s="74" t="s">
        <v>574</v>
      </c>
      <c r="H254" s="166" t="s">
        <v>555</v>
      </c>
      <c r="I254" s="8"/>
      <c r="J254" s="7"/>
      <c r="K254" s="43"/>
    </row>
    <row r="255" spans="2:11">
      <c r="B255" s="84" t="s">
        <v>575</v>
      </c>
      <c r="C255" s="84"/>
      <c r="D255" s="84"/>
      <c r="E255" s="84"/>
      <c r="F255" s="85"/>
      <c r="G255" s="62" t="s">
        <v>576</v>
      </c>
      <c r="H255" s="167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2"/>
      <c r="I256" s="10">
        <f>I258+I259</f>
        <v>0</v>
      </c>
      <c r="J256" s="168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9"/>
      <c r="I257" s="22"/>
      <c r="J257" s="170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2" t="s">
        <v>555</v>
      </c>
      <c r="I258" s="8"/>
      <c r="J258" s="171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2" t="s">
        <v>558</v>
      </c>
      <c r="I259" s="10"/>
      <c r="J259" s="168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2"/>
      <c r="I260" s="114">
        <f>I262+I266+I267+I268</f>
        <v>0</v>
      </c>
      <c r="J260" s="115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3"/>
      <c r="I261" s="164"/>
      <c r="J261" s="165"/>
      <c r="K261" s="43"/>
    </row>
    <row r="262" spans="2:18" ht="15.75" thickBot="1">
      <c r="B262" s="82" t="s">
        <v>583</v>
      </c>
      <c r="C262" s="82"/>
      <c r="D262" s="82"/>
      <c r="E262" s="82"/>
      <c r="F262" s="83"/>
      <c r="G262" s="136" t="s">
        <v>584</v>
      </c>
      <c r="H262" s="172" t="s">
        <v>555</v>
      </c>
      <c r="I262" s="138"/>
      <c r="J262" s="139"/>
      <c r="K262" s="43"/>
    </row>
    <row r="263" spans="2:18">
      <c r="B263" s="148"/>
      <c r="C263" s="148"/>
      <c r="D263" s="148"/>
      <c r="E263" s="148"/>
      <c r="F263" s="148"/>
      <c r="G263" s="148"/>
      <c r="H263" s="148"/>
      <c r="I263" s="148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2" t="s">
        <v>58</v>
      </c>
      <c r="H264" s="142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>
      <c r="B266" s="82" t="s">
        <v>586</v>
      </c>
      <c r="C266" s="82"/>
      <c r="D266" s="82"/>
      <c r="E266" s="82"/>
      <c r="F266" s="83"/>
      <c r="G266" s="102" t="s">
        <v>587</v>
      </c>
      <c r="H266" s="173" t="s">
        <v>558</v>
      </c>
      <c r="I266" s="104"/>
      <c r="J266" s="110"/>
      <c r="K266" s="43"/>
    </row>
    <row r="267" spans="2:18">
      <c r="B267" s="84" t="s">
        <v>588</v>
      </c>
      <c r="C267" s="84"/>
      <c r="D267" s="84"/>
      <c r="E267" s="84"/>
      <c r="F267" s="85"/>
      <c r="G267" s="62" t="s">
        <v>589</v>
      </c>
      <c r="H267" s="174" t="s">
        <v>555</v>
      </c>
      <c r="I267" s="10"/>
      <c r="J267" s="7"/>
      <c r="K267" s="43"/>
    </row>
    <row r="268" spans="2:18">
      <c r="B268" s="84" t="s">
        <v>590</v>
      </c>
      <c r="C268" s="84"/>
      <c r="D268" s="84"/>
      <c r="E268" s="84"/>
      <c r="F268" s="85"/>
      <c r="G268" s="62" t="s">
        <v>591</v>
      </c>
      <c r="H268" s="174" t="s">
        <v>558</v>
      </c>
      <c r="I268" s="10"/>
      <c r="J268" s="9"/>
      <c r="K268" s="43"/>
      <c r="R268" s="175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2"/>
      <c r="I269" s="114">
        <f>I271+I272+I273</f>
        <v>-468151.23999999976</v>
      </c>
      <c r="J269" s="115">
        <f>J271+J272+J273</f>
        <v>-4191.4699999999721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3"/>
      <c r="I270" s="164"/>
      <c r="J270" s="165"/>
      <c r="K270" s="43"/>
    </row>
    <row r="271" spans="2:18">
      <c r="B271" s="72" t="s">
        <v>594</v>
      </c>
      <c r="C271" s="72"/>
      <c r="D271" s="72"/>
      <c r="E271" s="72"/>
      <c r="F271" s="73"/>
      <c r="G271" s="74" t="s">
        <v>595</v>
      </c>
      <c r="H271" s="166" t="s">
        <v>555</v>
      </c>
      <c r="I271" s="8">
        <v>-4033306.46</v>
      </c>
      <c r="J271" s="7">
        <v>-780070</v>
      </c>
      <c r="K271" s="43"/>
    </row>
    <row r="272" spans="2:18">
      <c r="B272" s="90" t="s">
        <v>596</v>
      </c>
      <c r="C272" s="90"/>
      <c r="D272" s="90"/>
      <c r="E272" s="90"/>
      <c r="F272" s="91"/>
      <c r="G272" s="62" t="s">
        <v>597</v>
      </c>
      <c r="H272" s="146" t="s">
        <v>558</v>
      </c>
      <c r="I272" s="10">
        <v>3565155.22</v>
      </c>
      <c r="J272" s="9">
        <v>775878.53</v>
      </c>
      <c r="K272" s="43"/>
    </row>
    <row r="273" spans="2:12" ht="15.75" thickBot="1">
      <c r="B273" s="90" t="s">
        <v>598</v>
      </c>
      <c r="C273" s="90"/>
      <c r="D273" s="90"/>
      <c r="E273" s="90"/>
      <c r="F273" s="91"/>
      <c r="G273" s="136" t="s">
        <v>599</v>
      </c>
      <c r="H273" s="176" t="s">
        <v>600</v>
      </c>
      <c r="I273" s="138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7"/>
      <c r="L275" s="43"/>
    </row>
    <row r="276" spans="2:12" ht="15" customHeight="1">
      <c r="B276" s="178" t="s">
        <v>57</v>
      </c>
      <c r="C276" s="179"/>
      <c r="D276" s="180" t="s">
        <v>58</v>
      </c>
      <c r="E276" s="180" t="s">
        <v>59</v>
      </c>
      <c r="F276" s="180" t="s">
        <v>602</v>
      </c>
      <c r="G276" s="181" t="s">
        <v>603</v>
      </c>
      <c r="H276" s="182"/>
      <c r="I276" s="183"/>
      <c r="J276" s="180" t="s">
        <v>604</v>
      </c>
      <c r="K276" s="184"/>
      <c r="L276" s="184"/>
    </row>
    <row r="277" spans="2:12">
      <c r="B277" s="185"/>
      <c r="C277" s="186"/>
      <c r="D277" s="187"/>
      <c r="E277" s="187"/>
      <c r="F277" s="187"/>
      <c r="G277" s="188"/>
      <c r="H277" s="189"/>
      <c r="I277" s="190"/>
      <c r="J277" s="191"/>
      <c r="K277" s="184"/>
      <c r="L277" s="184"/>
    </row>
    <row r="278" spans="2:12" ht="15.75" thickBot="1">
      <c r="B278" s="50">
        <v>1</v>
      </c>
      <c r="C278" s="51"/>
      <c r="D278" s="143">
        <v>2</v>
      </c>
      <c r="E278" s="143">
        <v>3</v>
      </c>
      <c r="F278" s="143">
        <v>4</v>
      </c>
      <c r="G278" s="192">
        <v>5</v>
      </c>
      <c r="H278" s="193"/>
      <c r="I278" s="194">
        <v>6</v>
      </c>
      <c r="J278" s="143">
        <v>7</v>
      </c>
      <c r="K278" s="184"/>
      <c r="L278" s="184"/>
    </row>
    <row r="279" spans="2:12" ht="23.25" customHeight="1">
      <c r="B279" s="195" t="s">
        <v>605</v>
      </c>
      <c r="C279" s="196"/>
      <c r="D279" s="102" t="s">
        <v>606</v>
      </c>
      <c r="E279" s="149" t="s">
        <v>607</v>
      </c>
      <c r="F279" s="149" t="s">
        <v>607</v>
      </c>
      <c r="G279" s="197" t="s">
        <v>607</v>
      </c>
      <c r="H279" s="197"/>
      <c r="I279" s="149" t="s">
        <v>607</v>
      </c>
      <c r="J279" s="161">
        <f>SUM(J280:J287)</f>
        <v>3531004.62</v>
      </c>
      <c r="K279" s="184"/>
      <c r="L279" s="184"/>
    </row>
    <row r="280" spans="2:12" ht="15" customHeight="1">
      <c r="B280" s="198" t="s">
        <v>608</v>
      </c>
      <c r="C280" s="199"/>
      <c r="D280" s="200" t="s">
        <v>606</v>
      </c>
      <c r="E280" s="201" t="s">
        <v>293</v>
      </c>
      <c r="F280" s="201" t="s">
        <v>609</v>
      </c>
      <c r="G280" s="202" t="s">
        <v>610</v>
      </c>
      <c r="H280" s="202"/>
      <c r="I280" s="203"/>
      <c r="J280" s="2">
        <v>38406.58</v>
      </c>
      <c r="K280" s="184"/>
      <c r="L280" s="184"/>
    </row>
    <row r="281" spans="2:12" ht="23.25" customHeight="1">
      <c r="B281" s="198" t="s">
        <v>611</v>
      </c>
      <c r="C281" s="199"/>
      <c r="D281" s="200" t="s">
        <v>606</v>
      </c>
      <c r="E281" s="201" t="s">
        <v>299</v>
      </c>
      <c r="F281" s="201" t="s">
        <v>612</v>
      </c>
      <c r="G281" s="202" t="s">
        <v>610</v>
      </c>
      <c r="H281" s="202"/>
      <c r="I281" s="203"/>
      <c r="J281" s="2">
        <v>11598.76</v>
      </c>
      <c r="K281" s="184"/>
      <c r="L281" s="184"/>
    </row>
    <row r="282" spans="2:12" ht="45.75" customHeight="1">
      <c r="B282" s="198" t="s">
        <v>613</v>
      </c>
      <c r="C282" s="199"/>
      <c r="D282" s="200" t="s">
        <v>606</v>
      </c>
      <c r="E282" s="201" t="s">
        <v>443</v>
      </c>
      <c r="F282" s="201" t="s">
        <v>614</v>
      </c>
      <c r="G282" s="202" t="s">
        <v>610</v>
      </c>
      <c r="H282" s="202"/>
      <c r="I282" s="203"/>
      <c r="J282" s="2">
        <v>0.03</v>
      </c>
      <c r="K282" s="184"/>
      <c r="L282" s="184"/>
    </row>
    <row r="283" spans="2:12" ht="23.25" customHeight="1">
      <c r="B283" s="198" t="s">
        <v>615</v>
      </c>
      <c r="C283" s="199"/>
      <c r="D283" s="200" t="s">
        <v>606</v>
      </c>
      <c r="E283" s="201" t="s">
        <v>489</v>
      </c>
      <c r="F283" s="201" t="s">
        <v>348</v>
      </c>
      <c r="G283" s="202" t="s">
        <v>610</v>
      </c>
      <c r="H283" s="202"/>
      <c r="I283" s="203"/>
      <c r="J283" s="2">
        <v>12000</v>
      </c>
      <c r="K283" s="184"/>
      <c r="L283" s="184"/>
    </row>
    <row r="284" spans="2:12" ht="34.5" customHeight="1">
      <c r="B284" s="198" t="s">
        <v>616</v>
      </c>
      <c r="C284" s="199"/>
      <c r="D284" s="200" t="s">
        <v>606</v>
      </c>
      <c r="E284" s="201" t="s">
        <v>469</v>
      </c>
      <c r="F284" s="201" t="s">
        <v>348</v>
      </c>
      <c r="G284" s="202" t="s">
        <v>610</v>
      </c>
      <c r="H284" s="202"/>
      <c r="I284" s="203"/>
      <c r="J284" s="2">
        <v>6698</v>
      </c>
      <c r="K284" s="184"/>
      <c r="L284" s="184"/>
    </row>
    <row r="285" spans="2:12" ht="23.25" customHeight="1">
      <c r="B285" s="198" t="s">
        <v>617</v>
      </c>
      <c r="C285" s="199"/>
      <c r="D285" s="200" t="s">
        <v>606</v>
      </c>
      <c r="E285" s="201" t="s">
        <v>471</v>
      </c>
      <c r="F285" s="201" t="s">
        <v>348</v>
      </c>
      <c r="G285" s="202" t="s">
        <v>610</v>
      </c>
      <c r="H285" s="202"/>
      <c r="I285" s="203"/>
      <c r="J285" s="2">
        <v>3301063.25</v>
      </c>
      <c r="K285" s="184"/>
      <c r="L285" s="184"/>
    </row>
    <row r="286" spans="2:12" ht="23.25" customHeight="1">
      <c r="B286" s="198" t="s">
        <v>618</v>
      </c>
      <c r="C286" s="199"/>
      <c r="D286" s="200" t="s">
        <v>606</v>
      </c>
      <c r="E286" s="201" t="s">
        <v>480</v>
      </c>
      <c r="F286" s="201" t="s">
        <v>348</v>
      </c>
      <c r="G286" s="202" t="s">
        <v>610</v>
      </c>
      <c r="H286" s="202"/>
      <c r="I286" s="203"/>
      <c r="J286" s="2">
        <v>161238</v>
      </c>
      <c r="K286" s="184"/>
      <c r="L286" s="184"/>
    </row>
    <row r="287" spans="2:12" ht="0.75" customHeight="1" thickBot="1">
      <c r="B287" s="204"/>
      <c r="C287" s="205"/>
      <c r="D287" s="94"/>
      <c r="E287" s="147"/>
      <c r="F287" s="147"/>
      <c r="G287" s="206"/>
      <c r="H287" s="206"/>
      <c r="I287" s="207"/>
      <c r="J287" s="208"/>
      <c r="K287" s="43"/>
      <c r="L287" s="43"/>
    </row>
    <row r="288" spans="2:12">
      <c r="B288" s="15"/>
      <c r="C288" s="15"/>
      <c r="D288" s="15"/>
      <c r="E288" s="15"/>
      <c r="F288" s="26"/>
      <c r="G288" s="26"/>
      <c r="H288" s="26"/>
      <c r="I288" s="15"/>
      <c r="J288" s="15"/>
      <c r="K288" s="177"/>
      <c r="L288" s="43"/>
    </row>
    <row r="289" spans="2:12" ht="15" customHeight="1">
      <c r="B289" s="32" t="s">
        <v>619</v>
      </c>
      <c r="C289" s="32"/>
      <c r="D289" s="209"/>
      <c r="G289" s="210"/>
      <c r="H289" s="210"/>
      <c r="I289" s="33" t="s">
        <v>620</v>
      </c>
      <c r="J289" s="33"/>
      <c r="K289" s="177"/>
      <c r="L289" s="43"/>
    </row>
    <row r="290" spans="2:12">
      <c r="B290" s="209"/>
      <c r="C290" s="209"/>
      <c r="D290" s="209"/>
      <c r="E290" s="211" t="s">
        <v>621</v>
      </c>
      <c r="F290" s="211"/>
      <c r="G290" s="26"/>
      <c r="H290" s="26"/>
      <c r="I290" s="212" t="s">
        <v>622</v>
      </c>
      <c r="J290" s="212"/>
      <c r="K290" s="177"/>
      <c r="L290" s="43"/>
    </row>
    <row r="291" spans="2:12" ht="24.75" customHeight="1">
      <c r="B291" s="32" t="s">
        <v>623</v>
      </c>
      <c r="C291" s="32"/>
      <c r="D291" s="32"/>
      <c r="G291" s="210"/>
      <c r="H291" s="210"/>
      <c r="I291" s="33" t="s">
        <v>634</v>
      </c>
      <c r="J291" s="33"/>
      <c r="K291" s="177"/>
      <c r="L291" s="43"/>
    </row>
    <row r="292" spans="2:12">
      <c r="B292" s="209"/>
      <c r="C292" s="209"/>
      <c r="D292" s="209"/>
      <c r="E292" s="211" t="s">
        <v>621</v>
      </c>
      <c r="F292" s="211"/>
      <c r="G292" s="26"/>
      <c r="H292" s="26"/>
      <c r="I292" s="212" t="s">
        <v>622</v>
      </c>
      <c r="J292" s="212"/>
      <c r="K292" s="177"/>
      <c r="L292" s="43"/>
    </row>
    <row r="293" spans="2:12" ht="23.25" customHeight="1">
      <c r="B293" s="32" t="s">
        <v>635</v>
      </c>
      <c r="C293" s="32"/>
      <c r="D293" s="32"/>
      <c r="E293" s="213"/>
      <c r="F293" s="213"/>
      <c r="G293" s="213"/>
      <c r="H293" s="213"/>
      <c r="I293" s="15"/>
      <c r="J293" s="15"/>
      <c r="K293" s="177"/>
      <c r="L293" s="43"/>
    </row>
    <row r="294" spans="2:12" ht="15.75" customHeight="1">
      <c r="B294" s="213"/>
      <c r="C294" s="213"/>
      <c r="D294" s="213"/>
      <c r="E294" s="213"/>
      <c r="F294" s="213"/>
      <c r="G294" s="213"/>
      <c r="H294" s="213"/>
      <c r="I294" s="15"/>
      <c r="J294" s="15"/>
      <c r="K294" s="177"/>
      <c r="L294" s="43"/>
    </row>
    <row r="295" spans="2:12" hidden="1">
      <c r="E295" s="26"/>
      <c r="F295" s="26"/>
      <c r="G295" s="26"/>
      <c r="H295" s="26"/>
      <c r="I295" s="26"/>
      <c r="J295" s="26"/>
      <c r="K295" s="43"/>
    </row>
    <row r="296" spans="2:12" ht="48" hidden="1" customHeight="1" thickTop="1" thickBot="1">
      <c r="B296" s="43"/>
      <c r="C296" s="43"/>
      <c r="D296" s="214"/>
      <c r="E296" s="215"/>
      <c r="F296" s="215"/>
      <c r="G296" s="216" t="s">
        <v>624</v>
      </c>
      <c r="H296" s="216"/>
      <c r="I296" s="217"/>
      <c r="J296" s="43"/>
      <c r="K296" s="43"/>
    </row>
    <row r="297" spans="2:12" ht="3.75" hidden="1" customHeight="1" thickTop="1" thickBot="1">
      <c r="B297" s="43"/>
      <c r="C297" s="43"/>
      <c r="D297" s="218"/>
      <c r="E297" s="218"/>
      <c r="F297" s="218"/>
      <c r="G297" s="219"/>
      <c r="H297" s="219"/>
      <c r="I297" s="219"/>
      <c r="J297" s="43"/>
      <c r="K297" s="43"/>
    </row>
    <row r="298" spans="2:12" ht="15.75" hidden="1" thickTop="1">
      <c r="D298" s="220" t="s">
        <v>625</v>
      </c>
      <c r="E298" s="221"/>
      <c r="F298" s="221"/>
      <c r="G298" s="222"/>
      <c r="H298" s="222"/>
      <c r="I298" s="223"/>
    </row>
    <row r="299" spans="2:12" hidden="1">
      <c r="D299" s="224" t="s">
        <v>626</v>
      </c>
      <c r="E299" s="225"/>
      <c r="F299" s="225"/>
      <c r="G299" s="226"/>
      <c r="H299" s="226"/>
      <c r="I299" s="227"/>
    </row>
    <row r="300" spans="2:12" hidden="1">
      <c r="D300" s="224" t="s">
        <v>627</v>
      </c>
      <c r="E300" s="225"/>
      <c r="F300" s="225"/>
      <c r="G300" s="228"/>
      <c r="H300" s="228"/>
      <c r="I300" s="229"/>
    </row>
    <row r="301" spans="2:12" hidden="1">
      <c r="D301" s="224" t="s">
        <v>628</v>
      </c>
      <c r="E301" s="225"/>
      <c r="F301" s="225"/>
      <c r="G301" s="228"/>
      <c r="H301" s="228"/>
      <c r="I301" s="229"/>
    </row>
    <row r="302" spans="2:12" hidden="1">
      <c r="D302" s="224" t="s">
        <v>629</v>
      </c>
      <c r="E302" s="225"/>
      <c r="F302" s="225"/>
      <c r="G302" s="228"/>
      <c r="H302" s="228"/>
      <c r="I302" s="229"/>
    </row>
    <row r="303" spans="2:12" hidden="1">
      <c r="D303" s="224" t="s">
        <v>630</v>
      </c>
      <c r="E303" s="225"/>
      <c r="F303" s="225"/>
      <c r="G303" s="226"/>
      <c r="H303" s="226"/>
      <c r="I303" s="227"/>
    </row>
    <row r="304" spans="2:12" hidden="1">
      <c r="D304" s="224" t="s">
        <v>631</v>
      </c>
      <c r="E304" s="225"/>
      <c r="F304" s="225"/>
      <c r="G304" s="226"/>
      <c r="H304" s="226"/>
      <c r="I304" s="227"/>
    </row>
    <row r="305" spans="4:9" hidden="1">
      <c r="D305" s="224" t="s">
        <v>632</v>
      </c>
      <c r="E305" s="225"/>
      <c r="F305" s="225"/>
      <c r="G305" s="228"/>
      <c r="H305" s="228"/>
      <c r="I305" s="229"/>
    </row>
    <row r="306" spans="4:9" ht="15.75" hidden="1" thickBot="1">
      <c r="D306" s="230" t="s">
        <v>633</v>
      </c>
      <c r="E306" s="231"/>
      <c r="F306" s="231"/>
      <c r="G306" s="232"/>
      <c r="H306" s="232"/>
      <c r="I306" s="233"/>
    </row>
    <row r="307" spans="4:9" ht="3.75" hidden="1" customHeight="1" thickTop="1">
      <c r="D307" s="234"/>
      <c r="E307" s="234"/>
      <c r="F307" s="234"/>
      <c r="G307" s="235"/>
      <c r="H307" s="235"/>
      <c r="I307" s="235"/>
    </row>
    <row r="308" spans="4:9" hidden="1"/>
  </sheetData>
  <mergeCells count="33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1:D291"/>
    <mergeCell ref="G291:H291"/>
    <mergeCell ref="I291:J291"/>
    <mergeCell ref="E292:F292"/>
    <mergeCell ref="I292:J292"/>
    <mergeCell ref="B293:D293"/>
    <mergeCell ref="B287:C287"/>
    <mergeCell ref="G287:H287"/>
    <mergeCell ref="B289:C289"/>
    <mergeCell ref="G289:H289"/>
    <mergeCell ref="I289:J289"/>
    <mergeCell ref="E290:F290"/>
    <mergeCell ref="I290:J290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1201</vt:i4>
      </vt:variant>
    </vt:vector>
  </HeadingPairs>
  <TitlesOfParts>
    <vt:vector size="1202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'0503723'!TR_30200300711_2341439937</vt:lpstr>
      <vt:lpstr>'0503723'!TR_30200300711_2341439939</vt:lpstr>
      <vt:lpstr>'0503723'!TR_30200300711_2341439941</vt:lpstr>
      <vt:lpstr>'0503723'!TR_30200300711_2341439944</vt:lpstr>
      <vt:lpstr>'0503723'!TR_30200300711_2341439945</vt:lpstr>
      <vt:lpstr>'0503723'!TR_30200300711_2341439948</vt:lpstr>
      <vt:lpstr>'0503723'!TR_30200300711_2341439949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2024-03-20T12:12:32Z</cp:lastPrinted>
  <dcterms:created xsi:type="dcterms:W3CDTF">2024-03-07T12:39:22Z</dcterms:created>
  <dcterms:modified xsi:type="dcterms:W3CDTF">2024-03-20T12:12:34Z</dcterms:modified>
</cp:coreProperties>
</file>